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<sst xmlns="http://schemas.openxmlformats.org/spreadsheetml/2006/main" count="77" uniqueCount="53">
  <si>
    <t>RAZÃO ANALITICO DE SETEMBRO  DE 2005</t>
  </si>
  <si>
    <t>CONTA DE MANUTENÇÃO</t>
  </si>
  <si>
    <t>DATA</t>
  </si>
  <si>
    <t>HISTORICO</t>
  </si>
  <si>
    <t>VALOR</t>
  </si>
  <si>
    <t>CH. 508</t>
  </si>
  <si>
    <t>CH. 510</t>
  </si>
  <si>
    <t>FUNDO DE MOBILIZAÇÃO</t>
  </si>
  <si>
    <t>CH. 511</t>
  </si>
  <si>
    <t>CH. 512</t>
  </si>
  <si>
    <t>DESPESAS DIVERSAS</t>
  </si>
  <si>
    <t>ENCARGOS TRABALHISTAS - INSS, FGTS, PIS</t>
  </si>
  <si>
    <t>PASSAGEM</t>
  </si>
  <si>
    <t>ALIMENTAÇÃO</t>
  </si>
  <si>
    <t>TRANSPORTE COLETIVO</t>
  </si>
  <si>
    <t>REVELAÇÃO DE FILME</t>
  </si>
  <si>
    <t>SOBRA TRANSPORTADA PARA CAIXA</t>
  </si>
  <si>
    <t>TARIFA MANUT. CONTA</t>
  </si>
  <si>
    <t>CH. 513</t>
  </si>
  <si>
    <t>LIMPEZA CASA DO DOCENTE</t>
  </si>
  <si>
    <t>DESPESA COM TAXI</t>
  </si>
  <si>
    <t>CH. 514</t>
  </si>
  <si>
    <t>CH. 515</t>
  </si>
  <si>
    <t>TELEFONE</t>
  </si>
  <si>
    <t>CH. 516</t>
  </si>
  <si>
    <t>UNIMED</t>
  </si>
  <si>
    <t>CONTA TELEFONICA</t>
  </si>
  <si>
    <t>CONSUMO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</si>
  <si>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</si>
  <si>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</si>
  <si>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</si>
  <si>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</si>
  <si>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</si>
  <si>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</si>
  <si>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</si>
  <si>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</si>
  <si>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TRANSPORTE COLETIVO (SERVIÇOS EXTERNOS )</t>
  </si>
  <si>
    <t>DIÁRIA - ST° ANTONIO DE JESUS (REUNIÃO)</t>
  </si>
  <si>
    <t>DESPESA COM TAXI ( DIREÇÃO)</t>
  </si>
  <si>
    <t>TRANSPORTE COLETIVO (SERVIÇO EXTERNO)</t>
  </si>
  <si>
    <t>DIARIA - ILHÉUS (FÓRUM DAS ADS)</t>
  </si>
  <si>
    <t>COMBUSTÍVEL (DIREÇÃO)</t>
  </si>
  <si>
    <t xml:space="preserve">ADIANTAMENTO DE SALÁRIO FUNCIONÁRIO </t>
  </si>
  <si>
    <t>HONORÁRIOS CONTÁBEIS</t>
  </si>
  <si>
    <t>HONORÁRIOS ADVOCATÍCIOS</t>
  </si>
  <si>
    <t>HONORARIOS CONTÁBEIS</t>
  </si>
  <si>
    <t>HONORÁRIOS ADVOCACIONAIS</t>
  </si>
  <si>
    <t>ADIANTAMENTO DE SALÁRIO</t>
  </si>
  <si>
    <t>XEROX DOCUMENTOS DA ADUNEB</t>
  </si>
  <si>
    <t>PASSAGENS (DIREÇÃO)</t>
  </si>
  <si>
    <t>HOSPEDAGEM (FÓRUM DAS ADS)</t>
  </si>
  <si>
    <t>DESPESA COM TAXI (DIREÇÃO)</t>
  </si>
  <si>
    <t>NUTRICASH (AUXÍLIO ALIMENTAÇÃO)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</si>
</sst>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right"/>
    </xf>
    <xf numFmtId="14" fontId="2" fillId="0" borderId="2" xfId="0" applyNumberFormat="1" applyFont="1" applyBorder="1" applyAlignment="1">
      <alignment horizontal="left"/>
    </xf>
    <xf numFmtId="43" fontId="3" fillId="0" borderId="1" xfId="18" applyFont="1" applyBorder="1" applyAlignment="1">
      <alignment horizontal="right"/>
    </xf>
    <xf numFmtId="43" fontId="4" fillId="0" borderId="1" xfId="18" applyFont="1" applyBorder="1" applyAlignment="1">
      <alignment horizontal="right"/>
    </xf>
    <xf numFmtId="0" fontId="5" fillId="0" borderId="0" xfId="0" applyFont="1" applyAlignment="1">
      <alignment/>
    </xf>
    <xf numFmtId="14" fontId="6" fillId="0" borderId="1" xfId="0" applyNumberFormat="1" applyFont="1" applyBorder="1" applyAlignment="1">
      <alignment horizontal="right"/>
    </xf>
    <xf numFmtId="14" fontId="6" fillId="0" borderId="2" xfId="0" applyNumberFormat="1" applyFont="1" applyBorder="1" applyAlignment="1">
      <alignment horizontal="left"/>
    </xf>
    <xf numFmtId="43" fontId="5" fillId="0" borderId="1" xfId="18" applyFont="1" applyBorder="1" applyAlignment="1">
      <alignment horizontal="right"/>
    </xf>
    <xf numFmtId="43" fontId="7" fillId="0" borderId="1" xfId="18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/>
    </xf>
    <xf numFmtId="0" fontId="8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justify"/>
    </xf>
    <xf numFmtId="43" fontId="0" fillId="0" borderId="4" xfId="18" applyFont="1" applyBorder="1" applyAlignment="1">
      <alignment horizontal="center"/>
    </xf>
    <xf numFmtId="43" fontId="8" fillId="0" borderId="5" xfId="18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43" fontId="0" fillId="0" borderId="0" xfId="18" applyFont="1" applyBorder="1" applyAlignment="1">
      <alignment horizontal="center"/>
    </xf>
    <xf numFmtId="43" fontId="8" fillId="0" borderId="0" xfId="18" applyFont="1" applyBorder="1" applyAlignment="1">
      <alignment horizontal="center"/>
    </xf>
    <xf numFmtId="43" fontId="8" fillId="0" borderId="6" xfId="18" applyFont="1" applyBorder="1" applyAlignment="1">
      <alignment horizontal="center"/>
    </xf>
    <xf numFmtId="43" fontId="0" fillId="0" borderId="0" xfId="0" applyNumberFormat="1" applyAlignment="1">
      <alignment/>
    </xf>
    <xf numFmtId="43" fontId="8" fillId="0" borderId="7" xfId="18" applyFont="1" applyBorder="1" applyAlignment="1">
      <alignment horizontal="center"/>
    </xf>
    <xf numFmtId="43" fontId="7" fillId="0" borderId="7" xfId="18" applyFont="1" applyBorder="1" applyAlignment="1">
      <alignment horizontal="center"/>
    </xf>
    <xf numFmtId="43" fontId="4" fillId="0" borderId="7" xfId="18" applyFont="1" applyBorder="1" applyAlignment="1">
      <alignment horizontal="center"/>
    </xf>
    <xf numFmtId="43" fontId="8" fillId="0" borderId="8" xfId="18" applyFont="1" applyBorder="1" applyAlignment="1">
      <alignment horizontal="center"/>
    </xf>
    <xf numFmtId="43" fontId="8" fillId="0" borderId="9" xfId="18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43" fontId="8" fillId="0" borderId="6" xfId="18" applyFont="1" applyBorder="1" applyAlignment="1">
      <alignment horizontal="right"/>
    </xf>
    <xf numFmtId="43" fontId="8" fillId="0" borderId="0" xfId="18" applyFont="1" applyBorder="1" applyAlignment="1">
      <alignment horizontal="right"/>
    </xf>
    <xf numFmtId="43" fontId="8" fillId="0" borderId="7" xfId="18" applyFont="1" applyBorder="1" applyAlignment="1">
      <alignment horizontal="right"/>
    </xf>
    <xf numFmtId="0" fontId="8" fillId="0" borderId="0" xfId="0" applyFont="1" applyFill="1" applyBorder="1" applyAlignment="1">
      <alignment/>
    </xf>
    <xf numFmtId="43" fontId="8" fillId="0" borderId="8" xfId="18" applyFont="1" applyBorder="1" applyAlignment="1">
      <alignment horizontal="right"/>
    </xf>
    <xf numFmtId="43" fontId="8" fillId="0" borderId="9" xfId="18" applyFont="1" applyBorder="1" applyAlignment="1">
      <alignment/>
    </xf>
    <xf numFmtId="43" fontId="8" fillId="0" borderId="0" xfId="18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0" xfId="0" applyFont="1" applyBorder="1" applyAlignment="1">
      <alignment horizontal="justify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9"/>
  <sheetViews>
    <sheetView tabSelected="1" workbookViewId="0" topLeftCell="A1">
      <selection activeCell="C43" sqref="C43:H43"/>
    </sheetView>
  </sheetViews>
  <sheetFormatPr defaultColWidth="9.140625" defaultRowHeight="12.75"/>
  <cols>
    <col min="1" max="1" width="11.8515625" style="0" customWidth="1"/>
    <col min="2" max="2" width="10.140625" style="0" customWidth="1"/>
    <col min="7" max="7" width="12.00390625" style="0" customWidth="1"/>
    <col min="9" max="9" width="10.28125" style="0" bestFit="1" customWidth="1"/>
    <col min="10" max="10" width="12.8515625" style="0" customWidth="1"/>
  </cols>
  <sheetData>
    <row r="1" ht="6" customHeight="1"/>
    <row r="2" spans="3:9" ht="12.75">
      <c r="C2" s="76" t="s">
        <v>0</v>
      </c>
      <c r="D2" s="76"/>
      <c r="E2" s="76"/>
      <c r="F2" s="76"/>
      <c r="G2" s="76"/>
      <c r="H2" s="76"/>
      <c r="I2" s="76"/>
    </row>
    <row r="3" spans="3:9" ht="12.75">
      <c r="C3" s="1"/>
      <c r="D3" s="1"/>
      <c r="E3" s="1"/>
      <c r="F3" s="1"/>
      <c r="G3" s="1"/>
      <c r="H3" s="1"/>
      <c r="I3" s="1"/>
    </row>
    <row r="4" ht="12.75">
      <c r="A4" s="2" t="s">
        <v>1</v>
      </c>
    </row>
    <row r="5" spans="1:10" ht="12.75">
      <c r="A5" s="3" t="s">
        <v>2</v>
      </c>
      <c r="B5" s="3"/>
      <c r="C5" s="77" t="s">
        <v>3</v>
      </c>
      <c r="D5" s="77"/>
      <c r="E5" s="77"/>
      <c r="F5" s="77"/>
      <c r="G5" s="77"/>
      <c r="H5" s="77"/>
      <c r="I5" s="3"/>
      <c r="J5" s="3" t="s">
        <v>4</v>
      </c>
    </row>
    <row r="6" spans="1:10" s="8" customFormat="1" ht="12.75" customHeight="1">
      <c r="A6" s="4">
        <v>38601</v>
      </c>
      <c r="B6" s="5" t="s">
        <v>5</v>
      </c>
      <c r="C6" s="73" t="s">
        <v>44</v>
      </c>
      <c r="D6" s="74"/>
      <c r="E6" s="74"/>
      <c r="F6" s="74"/>
      <c r="G6" s="74"/>
      <c r="H6" s="75"/>
      <c r="I6" s="6"/>
      <c r="J6" s="7">
        <v>1440</v>
      </c>
    </row>
    <row r="7" spans="1:10" s="8" customFormat="1" ht="12.75">
      <c r="A7" s="4">
        <v>38601</v>
      </c>
      <c r="B7" s="5" t="s">
        <v>6</v>
      </c>
      <c r="C7" s="73" t="s">
        <v>7</v>
      </c>
      <c r="D7" s="74"/>
      <c r="E7" s="74"/>
      <c r="F7" s="74"/>
      <c r="G7" s="74"/>
      <c r="H7" s="75"/>
      <c r="I7" s="6"/>
      <c r="J7" s="7">
        <v>8718.65</v>
      </c>
    </row>
    <row r="8" spans="1:10" s="8" customFormat="1" ht="12.75">
      <c r="A8" s="4">
        <v>38601</v>
      </c>
      <c r="B8" s="5" t="s">
        <v>8</v>
      </c>
      <c r="C8" s="73" t="s">
        <v>43</v>
      </c>
      <c r="D8" s="74"/>
      <c r="E8" s="74"/>
      <c r="F8" s="74"/>
      <c r="G8" s="74"/>
      <c r="H8" s="75"/>
      <c r="I8" s="6"/>
      <c r="J8" s="7">
        <v>450</v>
      </c>
    </row>
    <row r="9" spans="1:10" s="8" customFormat="1" ht="12.75">
      <c r="A9" s="4">
        <v>38600</v>
      </c>
      <c r="B9" s="5" t="s">
        <v>9</v>
      </c>
      <c r="C9" s="73" t="s">
        <v>10</v>
      </c>
      <c r="D9" s="74"/>
      <c r="E9" s="74"/>
      <c r="F9" s="74"/>
      <c r="G9" s="74"/>
      <c r="H9" s="75"/>
      <c r="I9" s="6"/>
      <c r="J9" s="7">
        <v>800</v>
      </c>
    </row>
    <row r="10" spans="1:10" s="8" customFormat="1" ht="12.75">
      <c r="A10" s="9"/>
      <c r="B10" s="10"/>
      <c r="C10" s="65" t="s">
        <v>37</v>
      </c>
      <c r="D10" s="66"/>
      <c r="E10" s="66"/>
      <c r="F10" s="66"/>
      <c r="G10" s="66"/>
      <c r="H10" s="67"/>
      <c r="I10" s="11">
        <v>80</v>
      </c>
      <c r="J10" s="12"/>
    </row>
    <row r="11" spans="1:10" s="8" customFormat="1" ht="12.75">
      <c r="A11" s="9"/>
      <c r="B11" s="10"/>
      <c r="C11" s="65" t="s">
        <v>11</v>
      </c>
      <c r="D11" s="66"/>
      <c r="E11" s="66"/>
      <c r="F11" s="66"/>
      <c r="G11" s="66"/>
      <c r="H11" s="67"/>
      <c r="I11" s="11">
        <f>14.11+119.89+469.81</f>
        <v>603.81</v>
      </c>
      <c r="J11" s="12"/>
    </row>
    <row r="12" spans="1:10" s="8" customFormat="1" ht="12.75">
      <c r="A12" s="9"/>
      <c r="B12" s="10"/>
      <c r="C12" s="65" t="s">
        <v>48</v>
      </c>
      <c r="D12" s="66"/>
      <c r="E12" s="66"/>
      <c r="F12" s="66"/>
      <c r="G12" s="66"/>
      <c r="H12" s="67"/>
      <c r="I12" s="11">
        <v>6.6</v>
      </c>
      <c r="J12" s="12"/>
    </row>
    <row r="13" spans="1:10" s="8" customFormat="1" ht="12.75">
      <c r="A13" s="9"/>
      <c r="B13" s="10"/>
      <c r="C13" s="65" t="s">
        <v>12</v>
      </c>
      <c r="D13" s="66"/>
      <c r="E13" s="66"/>
      <c r="F13" s="66"/>
      <c r="G13" s="66"/>
      <c r="H13" s="67"/>
      <c r="I13" s="11">
        <f>17.29+14.9</f>
        <v>32.19</v>
      </c>
      <c r="J13" s="12"/>
    </row>
    <row r="14" spans="1:10" s="8" customFormat="1" ht="12.75" customHeight="1">
      <c r="A14" s="9"/>
      <c r="B14" s="10"/>
      <c r="C14" s="65" t="s">
        <v>13</v>
      </c>
      <c r="D14" s="66"/>
      <c r="E14" s="66"/>
      <c r="F14" s="66"/>
      <c r="G14" s="66"/>
      <c r="H14" s="67"/>
      <c r="I14" s="11">
        <f>12.78+19.25+18.35</f>
        <v>50.38</v>
      </c>
      <c r="J14" s="12"/>
    </row>
    <row r="15" spans="1:10" s="8" customFormat="1" ht="12.75">
      <c r="A15" s="9"/>
      <c r="B15" s="13"/>
      <c r="C15" s="65" t="s">
        <v>36</v>
      </c>
      <c r="D15" s="66"/>
      <c r="E15" s="66"/>
      <c r="F15" s="66"/>
      <c r="G15" s="66"/>
      <c r="H15" s="67"/>
      <c r="I15" s="11">
        <f>3+3</f>
        <v>6</v>
      </c>
      <c r="J15" s="12"/>
    </row>
    <row r="16" spans="1:10" s="8" customFormat="1" ht="12.75">
      <c r="A16" s="9"/>
      <c r="B16" s="13"/>
      <c r="C16" s="65" t="s">
        <v>15</v>
      </c>
      <c r="D16" s="66"/>
      <c r="E16" s="66"/>
      <c r="F16" s="66"/>
      <c r="G16" s="66"/>
      <c r="H16" s="67"/>
      <c r="I16" s="11">
        <v>9.5</v>
      </c>
      <c r="J16" s="12"/>
    </row>
    <row r="17" spans="1:10" s="8" customFormat="1" ht="12.75">
      <c r="A17" s="9"/>
      <c r="B17" s="13"/>
      <c r="C17" s="65" t="s">
        <v>16</v>
      </c>
      <c r="D17" s="66"/>
      <c r="E17" s="66"/>
      <c r="F17" s="66"/>
      <c r="G17" s="66"/>
      <c r="H17" s="67"/>
      <c r="I17" s="11">
        <v>11.52</v>
      </c>
      <c r="J17" s="12"/>
    </row>
    <row r="18" spans="1:10" s="15" customFormat="1" ht="12.75">
      <c r="A18" s="4">
        <v>38603</v>
      </c>
      <c r="B18" s="14"/>
      <c r="C18" s="73" t="s">
        <v>17</v>
      </c>
      <c r="D18" s="74"/>
      <c r="E18" s="74"/>
      <c r="F18" s="74"/>
      <c r="G18" s="74"/>
      <c r="H18" s="75"/>
      <c r="I18" s="6"/>
      <c r="J18" s="7">
        <v>1.3</v>
      </c>
    </row>
    <row r="19" spans="1:10" s="15" customFormat="1" ht="12.75">
      <c r="A19" s="4">
        <v>38604</v>
      </c>
      <c r="B19" s="14" t="s">
        <v>18</v>
      </c>
      <c r="C19" s="73" t="s">
        <v>10</v>
      </c>
      <c r="D19" s="74"/>
      <c r="E19" s="74"/>
      <c r="F19" s="74"/>
      <c r="G19" s="74"/>
      <c r="H19" s="75"/>
      <c r="I19" s="6"/>
      <c r="J19" s="7">
        <v>500</v>
      </c>
    </row>
    <row r="20" spans="1:10" s="8" customFormat="1" ht="12.75" customHeight="1">
      <c r="A20" s="9"/>
      <c r="B20" s="13"/>
      <c r="C20" s="65" t="s">
        <v>40</v>
      </c>
      <c r="D20" s="66"/>
      <c r="E20" s="66"/>
      <c r="F20" s="66"/>
      <c r="G20" s="66"/>
      <c r="H20" s="67"/>
      <c r="I20" s="11">
        <v>240</v>
      </c>
      <c r="J20" s="12"/>
    </row>
    <row r="21" spans="1:10" s="8" customFormat="1" ht="12.75" customHeight="1">
      <c r="A21" s="9"/>
      <c r="B21" s="10"/>
      <c r="C21" s="65" t="s">
        <v>50</v>
      </c>
      <c r="D21" s="66"/>
      <c r="E21" s="66"/>
      <c r="F21" s="66"/>
      <c r="G21" s="66"/>
      <c r="H21" s="67"/>
      <c r="I21" s="11">
        <v>60</v>
      </c>
      <c r="J21" s="12"/>
    </row>
    <row r="22" spans="1:10" s="8" customFormat="1" ht="12.75" customHeight="1">
      <c r="A22" s="9"/>
      <c r="B22" s="10"/>
      <c r="C22" s="65" t="s">
        <v>49</v>
      </c>
      <c r="D22" s="66"/>
      <c r="E22" s="66"/>
      <c r="F22" s="66"/>
      <c r="G22" s="66"/>
      <c r="H22" s="67"/>
      <c r="I22" s="11">
        <f>14.09+15.46</f>
        <v>29.55</v>
      </c>
      <c r="J22" s="12"/>
    </row>
    <row r="23" spans="1:10" s="8" customFormat="1" ht="12.75" customHeight="1">
      <c r="A23" s="9"/>
      <c r="B23" s="10"/>
      <c r="C23" s="65" t="s">
        <v>19</v>
      </c>
      <c r="D23" s="66"/>
      <c r="E23" s="66"/>
      <c r="F23" s="66"/>
      <c r="G23" s="66"/>
      <c r="H23" s="67"/>
      <c r="I23" s="11">
        <v>20</v>
      </c>
      <c r="J23" s="12"/>
    </row>
    <row r="24" spans="1:10" s="8" customFormat="1" ht="12.75">
      <c r="A24" s="9"/>
      <c r="B24" s="10"/>
      <c r="C24" s="65" t="s">
        <v>41</v>
      </c>
      <c r="D24" s="66"/>
      <c r="E24" s="66"/>
      <c r="F24" s="66"/>
      <c r="G24" s="66"/>
      <c r="H24" s="67"/>
      <c r="I24" s="11">
        <v>79</v>
      </c>
      <c r="J24" s="12"/>
    </row>
    <row r="25" spans="1:10" s="8" customFormat="1" ht="12.75" customHeight="1">
      <c r="A25" s="9"/>
      <c r="B25" s="10"/>
      <c r="C25" s="65" t="s">
        <v>13</v>
      </c>
      <c r="D25" s="66"/>
      <c r="E25" s="66"/>
      <c r="F25" s="66"/>
      <c r="G25" s="66"/>
      <c r="H25" s="67"/>
      <c r="I25" s="11">
        <f>12.64+16+14+14</f>
        <v>56.64</v>
      </c>
      <c r="J25" s="12"/>
    </row>
    <row r="26" spans="1:10" s="8" customFormat="1" ht="12.75" customHeight="1">
      <c r="A26" s="9"/>
      <c r="B26" s="10"/>
      <c r="C26" s="65" t="s">
        <v>51</v>
      </c>
      <c r="D26" s="66"/>
      <c r="E26" s="66"/>
      <c r="F26" s="66"/>
      <c r="G26" s="66"/>
      <c r="H26" s="67"/>
      <c r="I26" s="11">
        <v>14</v>
      </c>
      <c r="J26" s="12"/>
    </row>
    <row r="27" spans="1:10" s="8" customFormat="1" ht="12.75" customHeight="1">
      <c r="A27" s="9"/>
      <c r="B27" s="10"/>
      <c r="C27" s="65" t="s">
        <v>16</v>
      </c>
      <c r="D27" s="66"/>
      <c r="E27" s="66"/>
      <c r="F27" s="66"/>
      <c r="G27" s="66"/>
      <c r="H27" s="67"/>
      <c r="I27" s="11">
        <v>0.81</v>
      </c>
      <c r="J27" s="12"/>
    </row>
    <row r="28" spans="1:10" s="15" customFormat="1" ht="12.75">
      <c r="A28" s="4">
        <v>38610</v>
      </c>
      <c r="B28" s="5"/>
      <c r="C28" s="73" t="s">
        <v>17</v>
      </c>
      <c r="D28" s="74"/>
      <c r="E28" s="74"/>
      <c r="F28" s="74"/>
      <c r="G28" s="74"/>
      <c r="H28" s="75"/>
      <c r="I28" s="6"/>
      <c r="J28" s="7">
        <v>14.9</v>
      </c>
    </row>
    <row r="29" spans="1:10" s="15" customFormat="1" ht="12.75">
      <c r="A29" s="4">
        <v>38611</v>
      </c>
      <c r="B29" s="5" t="s">
        <v>21</v>
      </c>
      <c r="C29" s="73" t="s">
        <v>42</v>
      </c>
      <c r="D29" s="74"/>
      <c r="E29" s="74"/>
      <c r="F29" s="74"/>
      <c r="G29" s="74"/>
      <c r="H29" s="75"/>
      <c r="I29" s="6"/>
      <c r="J29" s="7">
        <v>450</v>
      </c>
    </row>
    <row r="30" spans="1:10" s="15" customFormat="1" ht="12.75">
      <c r="A30" s="4">
        <v>38618</v>
      </c>
      <c r="B30" s="5" t="s">
        <v>22</v>
      </c>
      <c r="C30" s="73" t="s">
        <v>10</v>
      </c>
      <c r="D30" s="74"/>
      <c r="E30" s="74"/>
      <c r="F30" s="74"/>
      <c r="G30" s="74"/>
      <c r="H30" s="75"/>
      <c r="I30" s="6"/>
      <c r="J30" s="7">
        <v>940.02</v>
      </c>
    </row>
    <row r="31" spans="1:10" s="8" customFormat="1" ht="12.75">
      <c r="A31" s="9"/>
      <c r="B31" s="10"/>
      <c r="C31" s="65" t="s">
        <v>23</v>
      </c>
      <c r="D31" s="66"/>
      <c r="E31" s="66"/>
      <c r="F31" s="66"/>
      <c r="G31" s="66"/>
      <c r="H31" s="67"/>
      <c r="I31" s="11">
        <v>740.02</v>
      </c>
      <c r="J31" s="12"/>
    </row>
    <row r="32" spans="1:10" s="8" customFormat="1" ht="12.75">
      <c r="A32" s="9"/>
      <c r="B32" s="10"/>
      <c r="C32" s="65" t="s">
        <v>13</v>
      </c>
      <c r="D32" s="66"/>
      <c r="E32" s="66"/>
      <c r="F32" s="66"/>
      <c r="G32" s="66"/>
      <c r="H32" s="67"/>
      <c r="I32" s="11">
        <f>26+13.4+15</f>
        <v>54.4</v>
      </c>
      <c r="J32" s="12"/>
    </row>
    <row r="33" spans="1:10" s="8" customFormat="1" ht="12.75">
      <c r="A33" s="9"/>
      <c r="B33" s="13"/>
      <c r="C33" s="65" t="s">
        <v>49</v>
      </c>
      <c r="D33" s="66"/>
      <c r="E33" s="66"/>
      <c r="F33" s="66"/>
      <c r="G33" s="66"/>
      <c r="H33" s="67"/>
      <c r="I33" s="11">
        <f>15.78+15.72+15.46+12.03+16.5+15.78</f>
        <v>91.27000000000001</v>
      </c>
      <c r="J33" s="12"/>
    </row>
    <row r="34" spans="1:10" s="8" customFormat="1" ht="12.75">
      <c r="A34" s="9"/>
      <c r="B34" s="13"/>
      <c r="C34" s="65" t="s">
        <v>38</v>
      </c>
      <c r="D34" s="66"/>
      <c r="E34" s="66"/>
      <c r="F34" s="66"/>
      <c r="G34" s="66"/>
      <c r="H34" s="67"/>
      <c r="I34" s="11">
        <f>11+12.3+15</f>
        <v>38.3</v>
      </c>
      <c r="J34" s="12"/>
    </row>
    <row r="35" spans="1:10" s="8" customFormat="1" ht="12.75">
      <c r="A35" s="9"/>
      <c r="B35" s="13"/>
      <c r="C35" s="65" t="s">
        <v>50</v>
      </c>
      <c r="D35" s="66"/>
      <c r="E35" s="66"/>
      <c r="F35" s="66"/>
      <c r="G35" s="66"/>
      <c r="H35" s="67"/>
      <c r="I35" s="11">
        <v>10</v>
      </c>
      <c r="J35" s="12"/>
    </row>
    <row r="36" spans="1:10" s="8" customFormat="1" ht="12.75">
      <c r="A36" s="9"/>
      <c r="B36" s="13"/>
      <c r="C36" s="65" t="s">
        <v>39</v>
      </c>
      <c r="D36" s="66"/>
      <c r="E36" s="66"/>
      <c r="F36" s="66"/>
      <c r="G36" s="66"/>
      <c r="H36" s="67"/>
      <c r="I36" s="11">
        <v>6</v>
      </c>
      <c r="J36" s="12"/>
    </row>
    <row r="37" spans="1:10" s="8" customFormat="1" ht="12.75">
      <c r="A37" s="9"/>
      <c r="B37" s="13"/>
      <c r="C37" s="65" t="s">
        <v>16</v>
      </c>
      <c r="D37" s="66"/>
      <c r="E37" s="66"/>
      <c r="F37" s="66"/>
      <c r="G37" s="66"/>
      <c r="H37" s="67"/>
      <c r="I37" s="11">
        <v>0.03</v>
      </c>
      <c r="J37" s="12"/>
    </row>
    <row r="38" spans="1:10" s="15" customFormat="1" ht="12.75">
      <c r="A38" s="4">
        <v>38622</v>
      </c>
      <c r="B38" s="14" t="s">
        <v>24</v>
      </c>
      <c r="C38" s="73" t="s">
        <v>10</v>
      </c>
      <c r="D38" s="74"/>
      <c r="E38" s="74"/>
      <c r="F38" s="74"/>
      <c r="G38" s="74"/>
      <c r="H38" s="75"/>
      <c r="I38" s="6"/>
      <c r="J38" s="7">
        <v>763.02</v>
      </c>
    </row>
    <row r="39" spans="1:10" s="8" customFormat="1" ht="12.75">
      <c r="A39" s="9"/>
      <c r="B39" s="13"/>
      <c r="C39" s="65" t="s">
        <v>25</v>
      </c>
      <c r="D39" s="66"/>
      <c r="E39" s="66"/>
      <c r="F39" s="66"/>
      <c r="G39" s="66"/>
      <c r="H39" s="67"/>
      <c r="I39" s="11">
        <f>89.85+141.95</f>
        <v>231.79999999999998</v>
      </c>
      <c r="J39" s="12"/>
    </row>
    <row r="40" spans="1:10" s="8" customFormat="1" ht="12.75">
      <c r="A40" s="9"/>
      <c r="B40" s="13"/>
      <c r="C40" s="65" t="s">
        <v>26</v>
      </c>
      <c r="D40" s="66"/>
      <c r="E40" s="66"/>
      <c r="F40" s="66"/>
      <c r="G40" s="66"/>
      <c r="H40" s="67"/>
      <c r="I40" s="11">
        <f>95.27+130.62</f>
        <v>225.89</v>
      </c>
      <c r="J40" s="12"/>
    </row>
    <row r="41" spans="1:10" s="8" customFormat="1" ht="12.75">
      <c r="A41" s="9"/>
      <c r="B41" s="13"/>
      <c r="C41" s="65" t="s">
        <v>52</v>
      </c>
      <c r="D41" s="66"/>
      <c r="E41" s="66"/>
      <c r="F41" s="66"/>
      <c r="G41" s="66"/>
      <c r="H41" s="67"/>
      <c r="I41" s="11">
        <v>263.01</v>
      </c>
      <c r="J41" s="12"/>
    </row>
    <row r="42" spans="1:10" s="8" customFormat="1" ht="12.75">
      <c r="A42" s="9"/>
      <c r="B42" s="13"/>
      <c r="C42" s="65" t="s">
        <v>14</v>
      </c>
      <c r="D42" s="66"/>
      <c r="E42" s="66"/>
      <c r="F42" s="66"/>
      <c r="G42" s="66"/>
      <c r="H42" s="67"/>
      <c r="I42" s="11">
        <v>6</v>
      </c>
      <c r="J42" s="12"/>
    </row>
    <row r="43" spans="1:10" s="8" customFormat="1" ht="12.75" customHeight="1">
      <c r="A43" s="9"/>
      <c r="B43" s="13"/>
      <c r="C43" s="65" t="s">
        <v>27</v>
      </c>
      <c r="D43" s="66"/>
      <c r="E43" s="66"/>
      <c r="F43" s="66"/>
      <c r="G43" s="66"/>
      <c r="H43" s="67"/>
      <c r="I43" s="11">
        <f>12.41+9.94</f>
        <v>22.35</v>
      </c>
      <c r="J43" s="12"/>
    </row>
    <row r="44" spans="1:10" s="8" customFormat="1" ht="12.75">
      <c r="A44" s="9"/>
      <c r="B44" s="13"/>
      <c r="C44" s="65" t="s">
        <v>20</v>
      </c>
      <c r="D44" s="66"/>
      <c r="E44" s="66"/>
      <c r="F44" s="66"/>
      <c r="G44" s="66"/>
      <c r="H44" s="67"/>
      <c r="I44" s="11">
        <v>13.3</v>
      </c>
      <c r="J44" s="12"/>
    </row>
    <row r="45" spans="1:10" s="8" customFormat="1" ht="13.5" thickBot="1">
      <c r="A45" s="9"/>
      <c r="B45" s="13"/>
      <c r="C45" s="65" t="s">
        <v>16</v>
      </c>
      <c r="D45" s="66"/>
      <c r="E45" s="66"/>
      <c r="F45" s="66"/>
      <c r="G45" s="66"/>
      <c r="H45" s="67"/>
      <c r="I45" s="11">
        <v>0.67</v>
      </c>
      <c r="J45" s="12"/>
    </row>
    <row r="46" spans="1:10" ht="13.5" thickBot="1">
      <c r="A46" s="16" t="s">
        <v>28</v>
      </c>
      <c r="B46" s="17"/>
      <c r="C46" s="18"/>
      <c r="D46" s="18"/>
      <c r="E46" s="18"/>
      <c r="F46" s="18"/>
      <c r="G46" s="18"/>
      <c r="H46" s="18"/>
      <c r="I46" s="19"/>
      <c r="J46" s="20">
        <f>SUM(J6:J44)</f>
        <v>14077.89</v>
      </c>
    </row>
    <row r="47" spans="1:10" ht="13.5" thickBot="1">
      <c r="A47" s="21"/>
      <c r="B47" s="22"/>
      <c r="C47" s="23"/>
      <c r="D47" s="23"/>
      <c r="E47" s="23"/>
      <c r="F47" s="23"/>
      <c r="G47" s="23"/>
      <c r="H47" s="23"/>
      <c r="I47" s="24"/>
      <c r="J47" s="25"/>
    </row>
    <row r="48" spans="1:10" ht="18.75" thickBot="1">
      <c r="A48" s="68" t="s">
        <v>29</v>
      </c>
      <c r="B48" s="69"/>
      <c r="C48" s="69"/>
      <c r="D48" s="69"/>
      <c r="E48" s="69"/>
      <c r="F48" s="69"/>
      <c r="G48" s="69"/>
      <c r="H48" s="69"/>
      <c r="I48" s="69"/>
      <c r="J48" s="70"/>
    </row>
    <row r="49" spans="1:10" ht="12.75" customHeight="1" thickBot="1">
      <c r="A49" s="22"/>
      <c r="B49" s="22"/>
      <c r="C49" s="23"/>
      <c r="D49" s="23"/>
      <c r="E49" s="23"/>
      <c r="F49" s="23"/>
      <c r="G49" s="23"/>
      <c r="H49" s="23"/>
      <c r="I49" s="24"/>
      <c r="J49" s="25"/>
    </row>
    <row r="50" spans="1:12" ht="12.75">
      <c r="A50" s="71" t="s">
        <v>30</v>
      </c>
      <c r="B50" s="72"/>
      <c r="C50" s="72"/>
      <c r="D50" s="72"/>
      <c r="E50" s="72"/>
      <c r="F50" s="72"/>
      <c r="G50" s="72"/>
      <c r="H50" s="72"/>
      <c r="I50" s="72"/>
      <c r="J50" s="26">
        <v>1693.34</v>
      </c>
      <c r="K50" s="27"/>
      <c r="L50" s="27"/>
    </row>
    <row r="51" spans="1:10" ht="12.75">
      <c r="A51" s="59"/>
      <c r="B51" s="60"/>
      <c r="C51" s="60"/>
      <c r="D51" s="60"/>
      <c r="E51" s="60"/>
      <c r="F51" s="60"/>
      <c r="G51" s="60"/>
      <c r="H51" s="60"/>
      <c r="I51" s="60"/>
      <c r="J51" s="28"/>
    </row>
    <row r="52" spans="1:10" s="8" customFormat="1" ht="12.75">
      <c r="A52" s="61" t="s">
        <v>31</v>
      </c>
      <c r="B52" s="62"/>
      <c r="C52" s="62"/>
      <c r="D52" s="62"/>
      <c r="E52" s="62"/>
      <c r="F52" s="62"/>
      <c r="G52" s="62"/>
      <c r="H52" s="62"/>
      <c r="I52" s="62"/>
      <c r="J52" s="29">
        <f>775.06+16915.71</f>
        <v>17690.77</v>
      </c>
    </row>
    <row r="53" spans="1:10" ht="16.5" customHeight="1">
      <c r="A53" s="59"/>
      <c r="B53" s="60"/>
      <c r="C53" s="60"/>
      <c r="D53" s="60"/>
      <c r="E53" s="60"/>
      <c r="F53" s="60"/>
      <c r="G53" s="60"/>
      <c r="H53" s="60"/>
      <c r="I53" s="60"/>
      <c r="J53" s="28"/>
    </row>
    <row r="54" spans="1:10" s="15" customFormat="1" ht="12.75">
      <c r="A54" s="63" t="s">
        <v>32</v>
      </c>
      <c r="B54" s="64"/>
      <c r="C54" s="64"/>
      <c r="D54" s="64"/>
      <c r="E54" s="64"/>
      <c r="F54" s="64"/>
      <c r="G54" s="64"/>
      <c r="H54" s="64"/>
      <c r="I54" s="64"/>
      <c r="J54" s="30">
        <f>-J46</f>
        <v>-14077.89</v>
      </c>
    </row>
    <row r="55" spans="1:10" ht="13.5" thickBot="1">
      <c r="A55" s="50"/>
      <c r="B55" s="51"/>
      <c r="C55" s="51"/>
      <c r="D55" s="51"/>
      <c r="E55" s="51"/>
      <c r="F55" s="51"/>
      <c r="G55" s="51"/>
      <c r="H55" s="51"/>
      <c r="I55" s="51"/>
      <c r="J55" s="31"/>
    </row>
    <row r="56" spans="1:11" ht="13.5" thickBot="1">
      <c r="A56" s="52" t="s">
        <v>33</v>
      </c>
      <c r="B56" s="53"/>
      <c r="C56" s="53"/>
      <c r="D56" s="53"/>
      <c r="E56" s="53"/>
      <c r="F56" s="53"/>
      <c r="G56" s="53"/>
      <c r="H56" s="53"/>
      <c r="I56" s="53"/>
      <c r="J56" s="32">
        <f>J50+J52+J54</f>
        <v>5306.220000000001</v>
      </c>
      <c r="K56" s="27"/>
    </row>
    <row r="57" ht="13.5" thickBot="1"/>
    <row r="58" spans="1:9" ht="13.5" thickBot="1">
      <c r="A58" s="54" t="s">
        <v>34</v>
      </c>
      <c r="B58" s="55"/>
      <c r="C58" s="55"/>
      <c r="D58" s="55"/>
      <c r="E58" s="55"/>
      <c r="F58" s="55"/>
      <c r="G58" s="56"/>
      <c r="H58" s="21"/>
      <c r="I58" s="33"/>
    </row>
    <row r="59" spans="1:16" ht="12.75" customHeight="1">
      <c r="A59" s="34" t="s">
        <v>5</v>
      </c>
      <c r="B59" s="57" t="s">
        <v>46</v>
      </c>
      <c r="C59" s="57"/>
      <c r="D59" s="57"/>
      <c r="E59" s="57"/>
      <c r="F59" s="58"/>
      <c r="G59" s="35">
        <v>1440</v>
      </c>
      <c r="H59" s="21"/>
      <c r="I59" s="34"/>
      <c r="J59" s="49"/>
      <c r="K59" s="49"/>
      <c r="L59" s="49"/>
      <c r="M59" s="49"/>
      <c r="N59" s="49"/>
      <c r="O59" s="49"/>
      <c r="P59" s="36"/>
    </row>
    <row r="60" spans="1:16" ht="12.75" customHeight="1">
      <c r="A60" s="21" t="s">
        <v>6</v>
      </c>
      <c r="B60" s="43" t="s">
        <v>7</v>
      </c>
      <c r="C60" s="43"/>
      <c r="D60" s="43"/>
      <c r="E60" s="43"/>
      <c r="F60" s="44"/>
      <c r="G60" s="37">
        <v>8718.65</v>
      </c>
      <c r="H60" s="21"/>
      <c r="I60" s="21"/>
      <c r="J60" s="49"/>
      <c r="K60" s="49"/>
      <c r="L60" s="49"/>
      <c r="M60" s="49"/>
      <c r="N60" s="49"/>
      <c r="O60" s="49"/>
      <c r="P60" s="36"/>
    </row>
    <row r="61" spans="1:16" ht="12.75" customHeight="1">
      <c r="A61" s="21" t="s">
        <v>8</v>
      </c>
      <c r="B61" s="43" t="s">
        <v>45</v>
      </c>
      <c r="C61" s="43"/>
      <c r="D61" s="43"/>
      <c r="E61" s="43"/>
      <c r="F61" s="44"/>
      <c r="G61" s="37">
        <v>450</v>
      </c>
      <c r="H61" s="21"/>
      <c r="I61" s="21"/>
      <c r="J61" s="49"/>
      <c r="K61" s="49"/>
      <c r="L61" s="49"/>
      <c r="M61" s="49"/>
      <c r="N61" s="49"/>
      <c r="O61" s="49"/>
      <c r="P61" s="36"/>
    </row>
    <row r="62" spans="1:16" ht="12.75" customHeight="1">
      <c r="A62" s="21" t="s">
        <v>9</v>
      </c>
      <c r="B62" s="43" t="s">
        <v>10</v>
      </c>
      <c r="C62" s="43"/>
      <c r="D62" s="43"/>
      <c r="E62" s="43"/>
      <c r="F62" s="44"/>
      <c r="G62" s="37">
        <v>800</v>
      </c>
      <c r="I62" s="21"/>
      <c r="J62" s="49"/>
      <c r="K62" s="49"/>
      <c r="L62" s="49"/>
      <c r="M62" s="49"/>
      <c r="N62" s="49"/>
      <c r="O62" s="49"/>
      <c r="P62" s="36"/>
    </row>
    <row r="63" spans="1:16" ht="12.75" customHeight="1">
      <c r="A63" s="21" t="s">
        <v>18</v>
      </c>
      <c r="B63" s="43" t="s">
        <v>10</v>
      </c>
      <c r="C63" s="43"/>
      <c r="D63" s="43"/>
      <c r="E63" s="43"/>
      <c r="F63" s="44"/>
      <c r="G63" s="37">
        <v>500</v>
      </c>
      <c r="I63" s="21"/>
      <c r="J63" s="43"/>
      <c r="K63" s="43"/>
      <c r="L63" s="43"/>
      <c r="M63" s="43"/>
      <c r="N63" s="43"/>
      <c r="O63" s="43"/>
      <c r="P63" s="36"/>
    </row>
    <row r="64" spans="1:16" ht="12.75">
      <c r="A64" s="21" t="s">
        <v>21</v>
      </c>
      <c r="B64" s="43" t="s">
        <v>47</v>
      </c>
      <c r="C64" s="43"/>
      <c r="D64" s="43"/>
      <c r="E64" s="43"/>
      <c r="F64" s="44"/>
      <c r="G64" s="37">
        <v>450</v>
      </c>
      <c r="H64" s="38"/>
      <c r="I64" s="21"/>
      <c r="J64" s="43"/>
      <c r="K64" s="43"/>
      <c r="L64" s="43"/>
      <c r="M64" s="43"/>
      <c r="N64" s="43"/>
      <c r="O64" s="43"/>
      <c r="P64" s="36"/>
    </row>
    <row r="65" spans="1:16" ht="12.75">
      <c r="A65" s="21" t="s">
        <v>22</v>
      </c>
      <c r="B65" s="47" t="s">
        <v>10</v>
      </c>
      <c r="C65" s="47"/>
      <c r="D65" s="47"/>
      <c r="E65" s="47"/>
      <c r="F65" s="48"/>
      <c r="G65" s="37">
        <v>940.02</v>
      </c>
      <c r="H65" s="38"/>
      <c r="I65" s="21"/>
      <c r="J65" s="43"/>
      <c r="K65" s="43"/>
      <c r="L65" s="43"/>
      <c r="M65" s="43"/>
      <c r="N65" s="43"/>
      <c r="O65" s="43"/>
      <c r="P65" s="36"/>
    </row>
    <row r="66" spans="1:16" ht="13.5" thickBot="1">
      <c r="A66" s="21" t="s">
        <v>24</v>
      </c>
      <c r="B66" s="43" t="s">
        <v>10</v>
      </c>
      <c r="C66" s="43"/>
      <c r="D66" s="43"/>
      <c r="E66" s="43"/>
      <c r="F66" s="44"/>
      <c r="G66" s="39">
        <v>763.02</v>
      </c>
      <c r="H66" s="38"/>
      <c r="I66" s="21"/>
      <c r="J66" s="43"/>
      <c r="K66" s="43"/>
      <c r="L66" s="43"/>
      <c r="M66" s="43"/>
      <c r="N66" s="43"/>
      <c r="O66" s="43"/>
      <c r="P66" s="36"/>
    </row>
    <row r="67" spans="1:9" ht="13.5" thickBot="1">
      <c r="A67" s="45" t="s">
        <v>35</v>
      </c>
      <c r="B67" s="46"/>
      <c r="C67" s="46"/>
      <c r="D67" s="46"/>
      <c r="E67" s="46"/>
      <c r="F67" s="46"/>
      <c r="G67" s="40">
        <f>SUM(G59:G66)</f>
        <v>14061.69</v>
      </c>
      <c r="I67" s="27"/>
    </row>
    <row r="68" spans="1:7" ht="12.75">
      <c r="A68" s="38"/>
      <c r="B68" s="21"/>
      <c r="C68" s="21"/>
      <c r="D68" s="21"/>
      <c r="E68" s="21"/>
      <c r="F68" s="21"/>
      <c r="G68" s="41"/>
    </row>
    <row r="69" ht="12.75">
      <c r="A69" s="42"/>
    </row>
    <row r="76" ht="12.75" customHeight="1"/>
    <row r="77" ht="12.75" customHeight="1"/>
  </sheetData>
  <mergeCells count="68">
    <mergeCell ref="C2:I2"/>
    <mergeCell ref="C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A48:J48"/>
    <mergeCell ref="A50:I50"/>
    <mergeCell ref="A51:I51"/>
    <mergeCell ref="A52:I52"/>
    <mergeCell ref="A53:I53"/>
    <mergeCell ref="A54:I54"/>
    <mergeCell ref="A55:I55"/>
    <mergeCell ref="A56:I56"/>
    <mergeCell ref="A58:G58"/>
    <mergeCell ref="B59:F59"/>
    <mergeCell ref="J59:O59"/>
    <mergeCell ref="B60:F60"/>
    <mergeCell ref="J60:O60"/>
    <mergeCell ref="B61:F61"/>
    <mergeCell ref="J61:O61"/>
    <mergeCell ref="B62:F62"/>
    <mergeCell ref="J62:O62"/>
    <mergeCell ref="B63:F63"/>
    <mergeCell ref="J63:O63"/>
    <mergeCell ref="B66:F66"/>
    <mergeCell ref="J66:O66"/>
    <mergeCell ref="A67:F67"/>
    <mergeCell ref="B64:F64"/>
    <mergeCell ref="J64:O64"/>
    <mergeCell ref="B65:F65"/>
    <mergeCell ref="J65:O65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2007-08-18T15:10:08Z</dcterms:created>
  <dcterms:modified xsi:type="dcterms:W3CDTF">2007-10-03T13:00:25Z</dcterms:modified>
  <cp:category/>
  <cp:version/>
  <cp:contentType/>
  <cp:contentStatus/>
</cp:coreProperties>
</file>